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4860" windowHeight="15220" tabRatio="500"/>
  </bookViews>
  <sheets>
    <sheet name="Sheet1" sheetId="1" r:id="rId1"/>
  </sheets>
  <definedNames>
    <definedName name="_xlnm.Print_Area" localSheetId="0">Sheet1!$B$1:$G$53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40" i="1"/>
  <c r="E44" i="1"/>
  <c r="E28" i="1"/>
  <c r="E30" i="1"/>
  <c r="E33" i="1"/>
  <c r="E34" i="1"/>
  <c r="E29" i="1"/>
  <c r="E31" i="1"/>
  <c r="E32" i="1"/>
  <c r="E35" i="1"/>
  <c r="E38" i="1"/>
  <c r="E39" i="1"/>
  <c r="E42" i="1"/>
  <c r="E43" i="1"/>
  <c r="E41" i="1"/>
  <c r="E27" i="1"/>
  <c r="E14" i="1"/>
  <c r="E15" i="1"/>
  <c r="E16" i="1"/>
  <c r="E17" i="1"/>
  <c r="E18" i="1"/>
  <c r="E19" i="1"/>
  <c r="E21" i="1"/>
  <c r="E22" i="1"/>
  <c r="E23" i="1"/>
  <c r="E24" i="1"/>
  <c r="E7" i="1"/>
  <c r="E8" i="1"/>
  <c r="E9" i="1"/>
  <c r="E10" i="1"/>
  <c r="E11" i="1"/>
  <c r="E47" i="1"/>
</calcChain>
</file>

<file path=xl/sharedStrings.xml><?xml version="1.0" encoding="utf-8"?>
<sst xmlns="http://schemas.openxmlformats.org/spreadsheetml/2006/main" count="64" uniqueCount="53">
  <si>
    <t>PONTOS/SEMESTRE</t>
  </si>
  <si>
    <t>NUMERO SEMESTRES</t>
  </si>
  <si>
    <t>MÁXIMO</t>
  </si>
  <si>
    <t>PONTOS OBTIDOS</t>
  </si>
  <si>
    <t xml:space="preserve">TOTAL 1: </t>
  </si>
  <si>
    <t>1. ATIVIDADE DE ENSINO (LIMITE 30 PONTOS)</t>
  </si>
  <si>
    <t>2. Publicação Científica e Didática (limite 30 pontos)</t>
  </si>
  <si>
    <t>1.1. Exercício de magistério no ensino superior</t>
  </si>
  <si>
    <t>1.2. Exercício magistério no ensino médio e pré-vestibular</t>
  </si>
  <si>
    <t>1.3. Exercício de magistério no ensino básico e preparatório para ensino médio</t>
  </si>
  <si>
    <t>1.4. Exercício de monitoria</t>
  </si>
  <si>
    <t>pontos/item</t>
  </si>
  <si>
    <t xml:space="preserve">TOTAL 2: </t>
  </si>
  <si>
    <t>número de itens</t>
  </si>
  <si>
    <t>pontos obtidos</t>
  </si>
  <si>
    <t>Máximo</t>
  </si>
  <si>
    <t>2.1. Livro ou Capítulo de livro</t>
  </si>
  <si>
    <t>2.2. Artigo completo em periódico científico Qualis A ou B (publicado ou aceito)</t>
  </si>
  <si>
    <t>2.3. Artigo completo em periódico científico não Qualis A ou B (publicado ou aceito)</t>
  </si>
  <si>
    <t>2.4. Notas ou comunicações curtas em periódicos científicos (publicado ou aceito)</t>
  </si>
  <si>
    <t>2.5. Artigo científico completo em anais de eventos (congresso, simpósio, etc.)</t>
  </si>
  <si>
    <t>2.6. Resumo expandido em anais de eventos (congresso, simpósio, etc.)</t>
  </si>
  <si>
    <t>2.7. Resumo em anais de eventos (congresso, simpósio, etc.)</t>
  </si>
  <si>
    <t>2.8. Artigos de divulgação científica</t>
  </si>
  <si>
    <t>2.9. Organização de livros especializados e anais de eventos</t>
  </si>
  <si>
    <t>2.10.Apostilas, manuais, livros e capítulos de material didático e paradidático</t>
  </si>
  <si>
    <t>3.Atividades Técnicas e de Extensão (limite 20 pontos)</t>
  </si>
  <si>
    <t>4.Formação complementar  (limite 20 pontos)</t>
  </si>
  <si>
    <t>TOTAL DE PONTOS:</t>
  </si>
  <si>
    <t>4.1. Participação em cursos extra-curriculares na área biológica (a cada 8 horas de atividade)</t>
  </si>
  <si>
    <t>4.2. Curso de especialização (para graduados) na área biológica (a cada 40 horas de atividade)</t>
  </si>
  <si>
    <t>4.3. Exercício de iniciação científica na área biológica (por semestre)</t>
  </si>
  <si>
    <t>4.4. Curso Especialização (360 horas e monografia, por curso)</t>
  </si>
  <si>
    <t>4.5. Exercício de estágio (pesquisa/extensão) na área biológica por 40 horas mensais)</t>
  </si>
  <si>
    <t>4.6. Participação em reuniões científicas (como ouvinte) na área biológica (por atividade)</t>
  </si>
  <si>
    <t>3.1. Participação em Consultorias (como executor responsável) (por 40 horas)</t>
  </si>
  <si>
    <t>3.2. Participação em Consultorias (como colaborador ou membro de equipe) (por 40 horas)</t>
  </si>
  <si>
    <t>3.8. Ministração de palestra (incluindo conferência e mesa redonda) (por atividade)</t>
  </si>
  <si>
    <t>3.7. Ministração de cursos de formação complementar (extensão e capacitação) (por 8 horas de atividade)</t>
  </si>
  <si>
    <t>3.6. Apresentação de trabalhos em eventos científicos (congresso, simpósio, etc.) (por atividade)</t>
  </si>
  <si>
    <t>3.5. Participação em eventos científicos (como organizador ou monitor) na área biológica (por atividade)</t>
  </si>
  <si>
    <t>3.4. Prestação de serviços especializados na área biológica (0,5 por 40 horas ou 3,0 por semestre)</t>
  </si>
  <si>
    <t>3.3. Participação em projetos de pesquisa (como Coordenador) (0,5 por 40 horas ou 3,0 por semestre)</t>
  </si>
  <si>
    <t xml:space="preserve">Total 4: </t>
  </si>
  <si>
    <t xml:space="preserve">Total 3: </t>
  </si>
  <si>
    <t>Orientações:</t>
  </si>
  <si>
    <t>1. Preeencher nome do candidato</t>
  </si>
  <si>
    <t>2. Preencher os valores somente na área colorida em verde</t>
  </si>
  <si>
    <t>Observação (exclusivo da comissão avaliadora)</t>
  </si>
  <si>
    <t>PLANILHA DE PONTUAÇÃO DE CURRICULO - INDICAÇÃO DO CANDIDATO</t>
  </si>
  <si>
    <t>PROCESSO SELETIVO PPGBAN 2019-2020</t>
  </si>
  <si>
    <t>Nome do Candidato:</t>
  </si>
  <si>
    <t>3. Salvar a Versão XLS e submeter a cópia no ato da inscrição. Essa planilha é documento obrigatório para a inscrição.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</si>
</sst>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2"/>
      <color rgb="FF0000FF"/>
      <name val="Calibri"/>
      <scheme val="minor"/>
    </font>
    <font>
      <b/>
      <sz val="12"/>
      <color rgb="FF0000FF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0" fillId="0" borderId="1" xfId="0" applyFont="1" applyBorder="1" applyProtection="1"/>
    <xf numFmtId="0" fontId="0" fillId="0" borderId="0" xfId="0" applyFont="1" applyProtection="1"/>
    <xf numFmtId="0" fontId="0" fillId="0" borderId="1" xfId="0" applyFont="1" applyBorder="1" applyAlignment="1" applyProtection="1">
      <alignment vertical="center" wrapText="1"/>
    </xf>
    <xf numFmtId="0" fontId="0" fillId="0" borderId="0" xfId="0" applyProtection="1"/>
    <xf numFmtId="0" fontId="0" fillId="0" borderId="0" xfId="0" applyFont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Protection="1"/>
    <xf numFmtId="0" fontId="7" fillId="0" borderId="0" xfId="0" applyFont="1" applyAlignment="1" applyProtection="1">
      <alignment horizontal="center"/>
    </xf>
    <xf numFmtId="0" fontId="1" fillId="0" borderId="0" xfId="0" applyFont="1" applyProtection="1"/>
    <xf numFmtId="0" fontId="1" fillId="3" borderId="2" xfId="0" applyFont="1" applyFill="1" applyBorder="1" applyProtection="1"/>
    <xf numFmtId="0" fontId="2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0" fillId="3" borderId="3" xfId="0" applyFont="1" applyFill="1" applyBorder="1" applyProtection="1"/>
    <xf numFmtId="0" fontId="2" fillId="3" borderId="4" xfId="0" applyFont="1" applyFill="1" applyBorder="1" applyAlignment="1" applyProtection="1">
      <alignment vertical="center" wrapText="1"/>
    </xf>
    <xf numFmtId="0" fontId="0" fillId="3" borderId="5" xfId="0" applyFont="1" applyFill="1" applyBorder="1" applyProtection="1"/>
    <xf numFmtId="0" fontId="0" fillId="3" borderId="0" xfId="0" applyFont="1" applyFill="1" applyBorder="1" applyProtection="1"/>
    <xf numFmtId="0" fontId="0" fillId="3" borderId="6" xfId="0" applyFont="1" applyFill="1" applyBorder="1" applyProtection="1"/>
    <xf numFmtId="0" fontId="0" fillId="3" borderId="7" xfId="0" applyFont="1" applyFill="1" applyBorder="1" applyProtection="1"/>
    <xf numFmtId="0" fontId="0" fillId="3" borderId="8" xfId="0" applyFont="1" applyFill="1" applyBorder="1" applyProtection="1"/>
    <xf numFmtId="0" fontId="0" fillId="3" borderId="9" xfId="0" applyFont="1" applyFill="1" applyBorder="1" applyProtection="1"/>
    <xf numFmtId="0" fontId="6" fillId="0" borderId="0" xfId="0" applyFont="1" applyProtection="1"/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53"/>
  <sheetViews>
    <sheetView tabSelected="1" topLeftCell="A5" workbookViewId="0">
      <selection activeCell="D19" sqref="D19"/>
    </sheetView>
  </sheetViews>
  <sheetFormatPr baseColWidth="10" defaultRowHeight="15" x14ac:dyDescent="0"/>
  <cols>
    <col min="1" max="1" width="10.83203125" style="6"/>
    <col min="2" max="2" width="49.1640625" style="6" customWidth="1"/>
    <col min="3" max="3" width="17.1640625" style="6" customWidth="1"/>
    <col min="4" max="4" width="19.6640625" style="6" customWidth="1"/>
    <col min="5" max="5" width="16.6640625" style="6" customWidth="1"/>
    <col min="6" max="6" width="10.83203125" style="6"/>
    <col min="7" max="7" width="41" style="6" customWidth="1"/>
    <col min="8" max="16384" width="10.83203125" style="6"/>
  </cols>
  <sheetData>
    <row r="1" spans="2:7">
      <c r="B1" s="4"/>
      <c r="C1" s="4"/>
      <c r="D1" s="4"/>
      <c r="E1" s="4"/>
      <c r="F1" s="4"/>
      <c r="G1" s="4"/>
    </row>
    <row r="2" spans="2:7">
      <c r="B2" s="4"/>
      <c r="C2" s="27"/>
      <c r="D2" s="11" t="s">
        <v>49</v>
      </c>
      <c r="E2" s="27"/>
      <c r="F2" s="27"/>
      <c r="G2" s="4"/>
    </row>
    <row r="3" spans="2:7">
      <c r="B3" s="4"/>
      <c r="C3" s="27"/>
      <c r="D3" s="11" t="s">
        <v>50</v>
      </c>
      <c r="E3" s="27"/>
      <c r="F3" s="27"/>
      <c r="G3" s="4"/>
    </row>
    <row r="4" spans="2:7">
      <c r="B4" s="12" t="s">
        <v>51</v>
      </c>
      <c r="C4" s="7"/>
      <c r="D4" s="7"/>
      <c r="E4" s="7"/>
      <c r="F4" s="7"/>
      <c r="G4" s="4"/>
    </row>
    <row r="5" spans="2:7">
      <c r="B5" s="4"/>
      <c r="C5" s="4"/>
      <c r="D5" s="4"/>
      <c r="E5" s="4"/>
      <c r="F5" s="4"/>
      <c r="G5" s="4"/>
    </row>
    <row r="6" spans="2:7">
      <c r="B6" s="1" t="s">
        <v>5</v>
      </c>
      <c r="C6" s="1" t="s">
        <v>0</v>
      </c>
      <c r="D6" s="1" t="s">
        <v>1</v>
      </c>
      <c r="E6" s="1" t="s">
        <v>3</v>
      </c>
      <c r="F6" s="1" t="s">
        <v>2</v>
      </c>
      <c r="G6" s="10" t="s">
        <v>48</v>
      </c>
    </row>
    <row r="7" spans="2:7">
      <c r="B7" s="2" t="s">
        <v>7</v>
      </c>
      <c r="C7" s="3">
        <v>6</v>
      </c>
      <c r="D7" s="8">
        <v>0</v>
      </c>
      <c r="E7" s="3">
        <f>IF(C7*D7&lt;24, C7*D7, 24)</f>
        <v>0</v>
      </c>
      <c r="F7" s="3">
        <v>24</v>
      </c>
      <c r="G7" s="3"/>
    </row>
    <row r="8" spans="2:7">
      <c r="B8" s="2" t="s">
        <v>8</v>
      </c>
      <c r="C8" s="3">
        <v>4</v>
      </c>
      <c r="D8" s="8">
        <v>0</v>
      </c>
      <c r="E8" s="3">
        <f>IF(C8*D8&lt;16, C8*D8, 16)</f>
        <v>0</v>
      </c>
      <c r="F8" s="3">
        <v>16</v>
      </c>
      <c r="G8" s="3"/>
    </row>
    <row r="9" spans="2:7" ht="30">
      <c r="B9" s="2" t="s">
        <v>9</v>
      </c>
      <c r="C9" s="3">
        <v>3</v>
      </c>
      <c r="D9" s="8"/>
      <c r="E9" s="3">
        <f>IF(C9*D9&lt;12, C9*D9, 12)</f>
        <v>0</v>
      </c>
      <c r="F9" s="3">
        <v>12</v>
      </c>
      <c r="G9" s="3"/>
    </row>
    <row r="10" spans="2:7">
      <c r="B10" s="3" t="s">
        <v>10</v>
      </c>
      <c r="C10" s="3">
        <v>2</v>
      </c>
      <c r="D10" s="8">
        <v>0</v>
      </c>
      <c r="E10" s="3">
        <f>IF(C10*D10&lt;12, C10*D10, 12)</f>
        <v>0</v>
      </c>
      <c r="F10" s="3">
        <v>12</v>
      </c>
      <c r="G10" s="3"/>
    </row>
    <row r="11" spans="2:7">
      <c r="B11" s="3"/>
      <c r="C11" s="3"/>
      <c r="D11" s="3" t="s">
        <v>4</v>
      </c>
      <c r="E11" s="3">
        <f>IF(E7+E8+E9+E10&lt;30, E7+E8+E9+E10, 30)</f>
        <v>0</v>
      </c>
      <c r="F11" s="3"/>
      <c r="G11" s="3"/>
    </row>
    <row r="12" spans="2:7">
      <c r="B12" s="4"/>
      <c r="C12" s="4"/>
      <c r="D12" s="4"/>
      <c r="E12" s="4"/>
      <c r="F12" s="4"/>
      <c r="G12" s="4"/>
    </row>
    <row r="13" spans="2:7" s="4" customFormat="1">
      <c r="B13" s="1" t="s">
        <v>6</v>
      </c>
      <c r="C13" s="1" t="s">
        <v>11</v>
      </c>
      <c r="D13" s="1" t="s">
        <v>13</v>
      </c>
      <c r="E13" s="1" t="s">
        <v>14</v>
      </c>
      <c r="F13" s="1" t="s">
        <v>15</v>
      </c>
      <c r="G13" s="10" t="s">
        <v>48</v>
      </c>
    </row>
    <row r="14" spans="2:7">
      <c r="B14" s="14" t="s">
        <v>16</v>
      </c>
      <c r="C14" s="3">
        <v>6</v>
      </c>
      <c r="D14" s="8"/>
      <c r="E14" s="3">
        <f>IF(C14*D14&lt;24, C14*D14, 24)</f>
        <v>0</v>
      </c>
      <c r="F14" s="3">
        <v>24</v>
      </c>
      <c r="G14" s="3"/>
    </row>
    <row r="15" spans="2:7" ht="28">
      <c r="B15" s="14" t="s">
        <v>17</v>
      </c>
      <c r="C15" s="3">
        <v>6</v>
      </c>
      <c r="D15" s="8"/>
      <c r="E15" s="3">
        <f>IF(C15*D15&lt;24, C15*D15, 24)</f>
        <v>0</v>
      </c>
      <c r="F15" s="3">
        <v>24</v>
      </c>
      <c r="G15" s="3"/>
    </row>
    <row r="16" spans="2:7" ht="28">
      <c r="B16" s="14" t="s">
        <v>18</v>
      </c>
      <c r="C16" s="5">
        <v>3</v>
      </c>
      <c r="D16" s="9"/>
      <c r="E16" s="3">
        <f>IF(C16*D16&lt;12, C16*D16, 12)</f>
        <v>0</v>
      </c>
      <c r="F16" s="3">
        <v>12</v>
      </c>
      <c r="G16" s="3"/>
    </row>
    <row r="17" spans="2:7" ht="28">
      <c r="B17" s="14" t="s">
        <v>19</v>
      </c>
      <c r="C17" s="5">
        <v>3</v>
      </c>
      <c r="D17" s="9"/>
      <c r="E17" s="3">
        <f>IF(C17*D17&lt;12, C17*D17, 12)</f>
        <v>0</v>
      </c>
      <c r="F17" s="3">
        <v>12</v>
      </c>
      <c r="G17" s="3"/>
    </row>
    <row r="18" spans="2:7" ht="28">
      <c r="B18" s="14" t="s">
        <v>20</v>
      </c>
      <c r="C18" s="5">
        <v>3</v>
      </c>
      <c r="D18" s="9"/>
      <c r="E18" s="3">
        <f>IF(C18*D18&lt;12, C18*D18, 12)</f>
        <v>0</v>
      </c>
      <c r="F18" s="3">
        <v>12</v>
      </c>
      <c r="G18" s="3"/>
    </row>
    <row r="19" spans="2:7" ht="28">
      <c r="B19" s="14" t="s">
        <v>21</v>
      </c>
      <c r="C19" s="5">
        <v>2</v>
      </c>
      <c r="D19" s="9"/>
      <c r="E19" s="3">
        <f>IF(C19*D19&lt;8, C19*D19, 8)</f>
        <v>0</v>
      </c>
      <c r="F19" s="3">
        <v>8</v>
      </c>
      <c r="G19" s="3"/>
    </row>
    <row r="20" spans="2:7">
      <c r="B20" s="14" t="s">
        <v>22</v>
      </c>
      <c r="C20" s="5">
        <v>1</v>
      </c>
      <c r="D20" s="9"/>
      <c r="E20" s="3">
        <f>IF(C20*D20&lt;6, C20*D20, 6)</f>
        <v>0</v>
      </c>
      <c r="F20" s="3">
        <v>6</v>
      </c>
      <c r="G20" s="3"/>
    </row>
    <row r="21" spans="2:7">
      <c r="B21" s="14" t="s">
        <v>23</v>
      </c>
      <c r="C21" s="5">
        <v>3</v>
      </c>
      <c r="D21" s="9"/>
      <c r="E21" s="3">
        <f>IF(C21*D21&lt;12, C21*D21, 12)</f>
        <v>0</v>
      </c>
      <c r="F21" s="3">
        <v>12</v>
      </c>
      <c r="G21" s="3"/>
    </row>
    <row r="22" spans="2:7">
      <c r="B22" s="14" t="s">
        <v>24</v>
      </c>
      <c r="C22" s="5">
        <v>2</v>
      </c>
      <c r="D22" s="9"/>
      <c r="E22" s="3">
        <f>IF(C22*D22&lt;8, C22*D22, 8)</f>
        <v>0</v>
      </c>
      <c r="F22" s="3">
        <v>8</v>
      </c>
      <c r="G22" s="3"/>
    </row>
    <row r="23" spans="2:7" ht="28">
      <c r="B23" s="14" t="s">
        <v>25</v>
      </c>
      <c r="C23" s="5">
        <v>3</v>
      </c>
      <c r="D23" s="9"/>
      <c r="E23" s="3">
        <f>IF(C23*D23&lt;12, C23*D23, 12)</f>
        <v>0</v>
      </c>
      <c r="F23" s="3">
        <v>12</v>
      </c>
      <c r="G23" s="3"/>
    </row>
    <row r="24" spans="2:7">
      <c r="B24" s="3"/>
      <c r="C24" s="3"/>
      <c r="D24" s="3" t="s">
        <v>12</v>
      </c>
      <c r="E24" s="3">
        <f>IF(E14+E15+E16+E17+E18+E19+E20+E21+E22+E23&lt;30, E14+E15+E16+E17+E18+E19+E20+E21+E22+E23, 30)</f>
        <v>0</v>
      </c>
      <c r="F24" s="3"/>
      <c r="G24" s="3"/>
    </row>
    <row r="25" spans="2:7">
      <c r="B25" s="4"/>
      <c r="C25" s="4"/>
      <c r="D25" s="4"/>
      <c r="E25" s="4"/>
      <c r="F25" s="4"/>
      <c r="G25" s="4"/>
    </row>
    <row r="26" spans="2:7">
      <c r="B26" s="1" t="s">
        <v>26</v>
      </c>
      <c r="C26" s="1" t="s">
        <v>11</v>
      </c>
      <c r="D26" s="1" t="s">
        <v>13</v>
      </c>
      <c r="E26" s="1" t="s">
        <v>14</v>
      </c>
      <c r="F26" s="1" t="s">
        <v>15</v>
      </c>
      <c r="G26" s="10" t="s">
        <v>48</v>
      </c>
    </row>
    <row r="27" spans="2:7" ht="28">
      <c r="B27" s="14" t="s">
        <v>35</v>
      </c>
      <c r="C27" s="3">
        <v>0.5</v>
      </c>
      <c r="D27" s="8"/>
      <c r="E27" s="3">
        <f>IF(C27*D27&lt;12, C27*D27, 12)</f>
        <v>0</v>
      </c>
      <c r="F27" s="3">
        <v>12</v>
      </c>
      <c r="G27" s="3"/>
    </row>
    <row r="28" spans="2:7" ht="28">
      <c r="B28" s="14" t="s">
        <v>36</v>
      </c>
      <c r="C28" s="4">
        <v>0.3</v>
      </c>
      <c r="D28" s="8"/>
      <c r="E28" s="3">
        <f>IF(C28*D28&lt;7, C28*D28, 7)</f>
        <v>0</v>
      </c>
      <c r="F28" s="3">
        <v>7</v>
      </c>
      <c r="G28" s="3"/>
    </row>
    <row r="29" spans="2:7" ht="28">
      <c r="B29" s="14" t="s">
        <v>42</v>
      </c>
      <c r="C29" s="3">
        <v>0.5</v>
      </c>
      <c r="D29" s="8"/>
      <c r="E29" s="3">
        <f>IF(C29*D29&lt;12, C29*D29, 12)</f>
        <v>0</v>
      </c>
      <c r="F29" s="3">
        <v>12</v>
      </c>
      <c r="G29" s="3"/>
    </row>
    <row r="30" spans="2:7" ht="28">
      <c r="B30" s="14" t="s">
        <v>41</v>
      </c>
      <c r="C30" s="3">
        <v>0.5</v>
      </c>
      <c r="D30" s="8"/>
      <c r="E30" s="3">
        <f>IF(C30*D30&lt;12, C30*D30, 12)</f>
        <v>0</v>
      </c>
      <c r="F30" s="3">
        <v>12</v>
      </c>
      <c r="G30" s="3"/>
    </row>
    <row r="31" spans="2:7" ht="28">
      <c r="B31" s="14" t="s">
        <v>40</v>
      </c>
      <c r="C31" s="3">
        <v>0.3</v>
      </c>
      <c r="D31" s="8"/>
      <c r="E31" s="3">
        <f>IF(C31*D31&lt;1.2, C31*D31, 1.2)</f>
        <v>0</v>
      </c>
      <c r="F31" s="3">
        <v>1.2</v>
      </c>
      <c r="G31" s="3"/>
    </row>
    <row r="32" spans="2:7" ht="28">
      <c r="B32" s="14" t="s">
        <v>39</v>
      </c>
      <c r="C32" s="3">
        <v>1</v>
      </c>
      <c r="D32" s="8"/>
      <c r="E32" s="3">
        <f>IF(C32*D32&lt;6, C32*D32, 6)</f>
        <v>0</v>
      </c>
      <c r="F32" s="3">
        <v>6</v>
      </c>
      <c r="G32" s="3"/>
    </row>
    <row r="33" spans="2:7" ht="28">
      <c r="B33" s="14" t="s">
        <v>38</v>
      </c>
      <c r="C33" s="3">
        <v>1</v>
      </c>
      <c r="D33" s="8"/>
      <c r="E33" s="3">
        <f>IF(C33*D33&lt;6, C33*D33, 6)</f>
        <v>0</v>
      </c>
      <c r="F33" s="3">
        <v>6</v>
      </c>
      <c r="G33" s="3"/>
    </row>
    <row r="34" spans="2:7" ht="28">
      <c r="B34" s="14" t="s">
        <v>37</v>
      </c>
      <c r="C34" s="3">
        <v>0.5</v>
      </c>
      <c r="D34" s="8"/>
      <c r="E34" s="3">
        <f>IF(C34*D34&lt;3, C34*D34, 3)</f>
        <v>0</v>
      </c>
      <c r="F34" s="3">
        <v>3</v>
      </c>
      <c r="G34" s="3"/>
    </row>
    <row r="35" spans="2:7">
      <c r="B35" s="14"/>
      <c r="C35" s="3"/>
      <c r="D35" s="3" t="s">
        <v>44</v>
      </c>
      <c r="E35" s="3">
        <f>IF(E27+E28+E29+E30+E31+E32+E33+E34&lt;20,E27+E28+E29+E30+E31+E32+E33+E34,20)</f>
        <v>0</v>
      </c>
      <c r="F35" s="3"/>
      <c r="G35" s="3"/>
    </row>
    <row r="36" spans="2:7">
      <c r="B36" s="4"/>
      <c r="C36" s="4"/>
      <c r="D36" s="4"/>
      <c r="E36" s="4"/>
      <c r="F36" s="4"/>
      <c r="G36" s="4"/>
    </row>
    <row r="37" spans="2:7">
      <c r="B37" s="15" t="s">
        <v>27</v>
      </c>
      <c r="C37" s="1" t="s">
        <v>11</v>
      </c>
      <c r="D37" s="1" t="s">
        <v>13</v>
      </c>
      <c r="E37" s="1" t="s">
        <v>14</v>
      </c>
      <c r="F37" s="1" t="s">
        <v>15</v>
      </c>
      <c r="G37" s="10" t="s">
        <v>48</v>
      </c>
    </row>
    <row r="38" spans="2:7" ht="28">
      <c r="B38" s="14" t="s">
        <v>29</v>
      </c>
      <c r="C38" s="3">
        <v>0.2</v>
      </c>
      <c r="D38" s="8"/>
      <c r="E38" s="3">
        <f>IF(C38*D38&lt;4, C38*D38, 4)</f>
        <v>0</v>
      </c>
      <c r="F38" s="3">
        <v>4</v>
      </c>
      <c r="G38" s="14"/>
    </row>
    <row r="39" spans="2:7" ht="28">
      <c r="B39" s="14" t="s">
        <v>30</v>
      </c>
      <c r="C39" s="3">
        <v>1</v>
      </c>
      <c r="D39" s="8"/>
      <c r="E39" s="3">
        <f>IF(C39*D39&lt;9, C39*D39, 9)</f>
        <v>0</v>
      </c>
      <c r="F39" s="3">
        <v>9</v>
      </c>
      <c r="G39" s="14"/>
    </row>
    <row r="40" spans="2:7" ht="28">
      <c r="B40" s="14" t="s">
        <v>31</v>
      </c>
      <c r="C40" s="3">
        <v>2</v>
      </c>
      <c r="D40" s="8"/>
      <c r="E40" s="3">
        <f>IF(C40*D40&lt;12, C40*D40, 12)</f>
        <v>0</v>
      </c>
      <c r="F40" s="3">
        <v>12</v>
      </c>
      <c r="G40" s="16"/>
    </row>
    <row r="41" spans="2:7">
      <c r="B41" s="14" t="s">
        <v>32</v>
      </c>
      <c r="C41" s="3">
        <v>12</v>
      </c>
      <c r="D41" s="8"/>
      <c r="E41" s="3">
        <f>IF(C41*D41&lt;12, C41*D41, 12)</f>
        <v>0</v>
      </c>
      <c r="F41" s="3">
        <v>12</v>
      </c>
      <c r="G41" s="14"/>
    </row>
    <row r="42" spans="2:7" ht="28">
      <c r="B42" s="14" t="s">
        <v>33</v>
      </c>
      <c r="C42" s="3">
        <v>0.5</v>
      </c>
      <c r="D42" s="8"/>
      <c r="E42" s="3">
        <f>IF(C42*D42&lt;8, C42*D42, 8)</f>
        <v>0</v>
      </c>
      <c r="F42" s="3">
        <v>8</v>
      </c>
      <c r="G42" s="14"/>
    </row>
    <row r="43" spans="2:7" ht="28">
      <c r="B43" s="17" t="s">
        <v>34</v>
      </c>
      <c r="C43" s="3">
        <v>0.2</v>
      </c>
      <c r="D43" s="8"/>
      <c r="E43" s="3">
        <f>IF(C43*D43&lt;1, C43*D43, 1)</f>
        <v>0</v>
      </c>
      <c r="F43" s="3">
        <v>1</v>
      </c>
      <c r="G43" s="16"/>
    </row>
    <row r="44" spans="2:7">
      <c r="B44" s="3"/>
      <c r="C44" s="3"/>
      <c r="D44" s="3" t="s">
        <v>43</v>
      </c>
      <c r="E44" s="3">
        <f>IF(E38+E39+E40+E41+E42+E43&lt;20,E38+E39+E40+E41+E42+E43,20)</f>
        <v>0</v>
      </c>
      <c r="F44" s="3"/>
      <c r="G44" s="14"/>
    </row>
    <row r="45" spans="2:7">
      <c r="B45" s="4"/>
      <c r="C45" s="4"/>
      <c r="D45" s="4"/>
      <c r="E45" s="4"/>
      <c r="F45" s="4"/>
      <c r="G45" s="18"/>
    </row>
    <row r="46" spans="2:7">
      <c r="B46" s="4"/>
      <c r="C46" s="4"/>
      <c r="D46" s="4"/>
      <c r="E46" s="4"/>
      <c r="F46" s="4"/>
      <c r="G46" s="18"/>
    </row>
    <row r="47" spans="2:7">
      <c r="B47" s="4"/>
      <c r="C47" s="3" t="s">
        <v>28</v>
      </c>
      <c r="D47" s="3"/>
      <c r="E47" s="3">
        <f>E44+E35+E24+E11</f>
        <v>0</v>
      </c>
      <c r="F47" s="4"/>
      <c r="G47" s="18"/>
    </row>
    <row r="48" spans="2:7" ht="16" thickBot="1">
      <c r="B48" s="4"/>
      <c r="C48" s="4"/>
      <c r="D48" s="4"/>
      <c r="E48" s="4"/>
      <c r="F48" s="4"/>
      <c r="G48" s="18"/>
    </row>
    <row r="49" spans="2:7">
      <c r="B49" s="13" t="s">
        <v>45</v>
      </c>
      <c r="C49" s="19"/>
      <c r="D49" s="19"/>
      <c r="E49" s="19"/>
      <c r="F49" s="19"/>
      <c r="G49" s="20"/>
    </row>
    <row r="50" spans="2:7">
      <c r="B50" s="21" t="s">
        <v>46</v>
      </c>
      <c r="C50" s="22"/>
      <c r="D50" s="22"/>
      <c r="E50" s="22"/>
      <c r="F50" s="22"/>
      <c r="G50" s="23"/>
    </row>
    <row r="51" spans="2:7">
      <c r="B51" s="21" t="s">
        <v>47</v>
      </c>
      <c r="C51" s="22"/>
      <c r="D51" s="22"/>
      <c r="E51" s="22"/>
      <c r="F51" s="22"/>
      <c r="G51" s="23"/>
    </row>
    <row r="52" spans="2:7" ht="16" thickBot="1">
      <c r="B52" s="24" t="s">
        <v>52</v>
      </c>
      <c r="C52" s="25"/>
      <c r="D52" s="25"/>
      <c r="E52" s="25"/>
      <c r="F52" s="25"/>
      <c r="G52" s="26"/>
    </row>
    <row r="53" spans="2:7">
      <c r="B53" s="4"/>
      <c r="C53" s="4"/>
      <c r="D53" s="4"/>
      <c r="E53" s="4"/>
      <c r="F53" s="4"/>
      <c r="G53" s="4"/>
    </row>
  </sheetData>
  <sheetProtection password="D215" sheet="1" objects="1" scenarios="1"/>
  <phoneticPr fontId="8" type="noConversion"/>
  <pageMargins left="0.75000000000000011" right="0.75000000000000011" top="1" bottom="1" header="0.5" footer="0.5"/>
  <pageSetup paperSize="9" scale="5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Fagundes</dc:creator>
  <cp:lastModifiedBy>Valeria Fagundes</cp:lastModifiedBy>
  <cp:lastPrinted>2019-12-19T19:00:59Z</cp:lastPrinted>
  <dcterms:created xsi:type="dcterms:W3CDTF">2019-12-17T16:12:55Z</dcterms:created>
  <dcterms:modified xsi:type="dcterms:W3CDTF">2020-01-20T15:11:30Z</dcterms:modified>
</cp:coreProperties>
</file>